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46" activeTab="0"/>
  </bookViews>
  <sheets>
    <sheet name="1.2.1" sheetId="1" r:id="rId1"/>
  </sheets>
  <definedNames/>
  <calcPr fullCalcOnLoad="1"/>
</workbook>
</file>

<file path=xl/sharedStrings.xml><?xml version="1.0" encoding="utf-8"?>
<sst xmlns="http://schemas.openxmlformats.org/spreadsheetml/2006/main" count="107" uniqueCount="35">
  <si>
    <t>Substâncias minerais</t>
  </si>
  <si>
    <t>Reservas (t)</t>
  </si>
  <si>
    <t>Indicada</t>
  </si>
  <si>
    <t>Inferida</t>
  </si>
  <si>
    <t>Argila</t>
  </si>
  <si>
    <t>Calcário</t>
  </si>
  <si>
    <t>Fonte: Departamento Nacional da Produção Mineral (DNPM).</t>
  </si>
  <si>
    <t>-</t>
  </si>
  <si>
    <t>1.2  RECURSOS NATURAIS E MEIO AMBIENTE</t>
  </si>
  <si>
    <t>Areia</t>
  </si>
  <si>
    <t>Arenito</t>
  </si>
  <si>
    <t>Granito</t>
  </si>
  <si>
    <t>Minério de manganês</t>
  </si>
  <si>
    <t>Quartzito</t>
  </si>
  <si>
    <t>_</t>
  </si>
  <si>
    <t xml:space="preserve">Minério de ferro </t>
  </si>
  <si>
    <t>Mármore</t>
  </si>
  <si>
    <t>Grafita</t>
  </si>
  <si>
    <t>Gnaisse</t>
  </si>
  <si>
    <t>Basalto</t>
  </si>
  <si>
    <t>Andesito</t>
  </si>
  <si>
    <t>Magnesita</t>
  </si>
  <si>
    <t>Diatomito</t>
  </si>
  <si>
    <t>Água mineral</t>
  </si>
  <si>
    <t>Quartzito/Dacito</t>
  </si>
  <si>
    <t>Gabro</t>
  </si>
  <si>
    <t>Medida (1)</t>
  </si>
  <si>
    <t>(1) Minério</t>
  </si>
  <si>
    <t>(2) Rocha mineralizada.</t>
  </si>
  <si>
    <t>Minério de ouro (primário) (2)</t>
  </si>
  <si>
    <t>Calcário calcítico</t>
  </si>
  <si>
    <t>Calcário dolomítico</t>
  </si>
  <si>
    <t>ANUÁRIO ESTATÍSTICO DO CEARÁ – 2017</t>
  </si>
  <si>
    <t>Tabela 1.2.1  Reservas das substâncias minerais metálicas e não metálicas - Ceará - 2015-2016</t>
  </si>
  <si>
    <t>TERRITÓRIO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</si>
</sst>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</numFmts>
  <fonts count="43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+1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1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5" fillId="0" borderId="14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57150</xdr:rowOff>
    </xdr:from>
    <xdr:to>
      <xdr:col>6</xdr:col>
      <xdr:colOff>742950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57150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selection activeCell="A4" sqref="A4"/>
    </sheetView>
  </sheetViews>
  <sheetFormatPr defaultColWidth="9.140625" defaultRowHeight="9.75" customHeight="1"/>
  <cols>
    <col min="1" max="1" width="21.57421875" style="1" customWidth="1"/>
    <col min="2" max="7" width="11.7109375" style="1" customWidth="1"/>
    <col min="8" max="16384" width="9.140625" style="1" customWidth="1"/>
  </cols>
  <sheetData>
    <row r="1" spans="1:7" s="2" customFormat="1" ht="19.5" customHeight="1">
      <c r="A1" s="25" t="s">
        <v>32</v>
      </c>
      <c r="B1" s="25"/>
      <c r="C1" s="25"/>
      <c r="D1" s="25"/>
      <c r="E1" s="25"/>
      <c r="F1" s="25"/>
      <c r="G1" s="25"/>
    </row>
    <row r="2" spans="1:9" s="3" customFormat="1" ht="19.5" customHeight="1">
      <c r="A2" s="26" t="s">
        <v>34</v>
      </c>
      <c r="B2" s="26"/>
      <c r="C2" s="26"/>
      <c r="D2" s="26"/>
      <c r="E2" s="26"/>
      <c r="F2" s="26"/>
      <c r="G2" s="26"/>
      <c r="H2" s="16"/>
      <c r="I2" s="16"/>
    </row>
    <row r="3" spans="1:10" s="4" customFormat="1" ht="19.5" customHeight="1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s="5" customFormat="1" ht="19.5" customHeight="1">
      <c r="A4" s="33" t="s">
        <v>33</v>
      </c>
      <c r="B4" s="17"/>
      <c r="C4" s="17"/>
      <c r="D4" s="17"/>
      <c r="E4" s="17"/>
      <c r="F4" s="17"/>
      <c r="G4" s="17"/>
      <c r="H4" s="20"/>
      <c r="I4" s="20"/>
      <c r="J4" s="21"/>
    </row>
    <row r="5" spans="1:10" ht="15" customHeight="1">
      <c r="A5" s="27" t="s">
        <v>0</v>
      </c>
      <c r="B5" s="30" t="s">
        <v>1</v>
      </c>
      <c r="C5" s="30"/>
      <c r="D5" s="30"/>
      <c r="E5" s="30"/>
      <c r="F5" s="30"/>
      <c r="G5" s="31"/>
      <c r="H5" s="22"/>
      <c r="I5" s="22"/>
      <c r="J5" s="22"/>
    </row>
    <row r="6" spans="1:10" ht="15" customHeight="1">
      <c r="A6" s="28"/>
      <c r="B6" s="32" t="s">
        <v>26</v>
      </c>
      <c r="C6" s="32"/>
      <c r="D6" s="32" t="s">
        <v>2</v>
      </c>
      <c r="E6" s="32"/>
      <c r="F6" s="23" t="s">
        <v>3</v>
      </c>
      <c r="G6" s="24"/>
      <c r="H6" s="22"/>
      <c r="I6" s="22"/>
      <c r="J6" s="22"/>
    </row>
    <row r="7" spans="1:7" ht="15" customHeight="1">
      <c r="A7" s="29"/>
      <c r="B7" s="13">
        <v>2015</v>
      </c>
      <c r="C7" s="13">
        <v>2016</v>
      </c>
      <c r="D7" s="14">
        <v>2015</v>
      </c>
      <c r="E7" s="14">
        <v>2016</v>
      </c>
      <c r="F7" s="14">
        <v>2015</v>
      </c>
      <c r="G7" s="15">
        <v>2016</v>
      </c>
    </row>
    <row r="8" spans="1:7" ht="15" customHeight="1">
      <c r="A8" s="6" t="s">
        <v>23</v>
      </c>
      <c r="B8" s="7" t="s">
        <v>7</v>
      </c>
      <c r="C8" s="7">
        <v>38000</v>
      </c>
      <c r="D8" s="7" t="s">
        <v>7</v>
      </c>
      <c r="E8" s="7" t="s">
        <v>7</v>
      </c>
      <c r="F8" s="7" t="s">
        <v>7</v>
      </c>
      <c r="G8" s="7" t="s">
        <v>7</v>
      </c>
    </row>
    <row r="9" spans="1:7" ht="15" customHeight="1">
      <c r="A9" s="6" t="s">
        <v>20</v>
      </c>
      <c r="B9" s="7">
        <v>36383281.37</v>
      </c>
      <c r="C9" s="8" t="s">
        <v>7</v>
      </c>
      <c r="D9" s="7" t="s">
        <v>7</v>
      </c>
      <c r="E9" s="7" t="s">
        <v>7</v>
      </c>
      <c r="F9" s="7" t="s">
        <v>7</v>
      </c>
      <c r="G9" s="7" t="s">
        <v>7</v>
      </c>
    </row>
    <row r="10" spans="1:7" ht="15" customHeight="1">
      <c r="A10" s="6" t="s">
        <v>9</v>
      </c>
      <c r="B10" s="7">
        <v>406566</v>
      </c>
      <c r="C10" s="7">
        <f>259072+35038+508708+219996+188529.77</f>
        <v>1211343.77</v>
      </c>
      <c r="D10" s="7" t="s">
        <v>7</v>
      </c>
      <c r="E10" s="8">
        <f>172715+17519+296746+146664+47132.45</f>
        <v>680776.45</v>
      </c>
      <c r="F10" s="7" t="s">
        <v>7</v>
      </c>
      <c r="G10" s="7" t="s">
        <v>7</v>
      </c>
    </row>
    <row r="11" spans="1:7" ht="15" customHeight="1">
      <c r="A11" s="6" t="s">
        <v>10</v>
      </c>
      <c r="B11" s="8">
        <f>4966791+92088670.37+58598.97+58598.57+521189</f>
        <v>97693847.91</v>
      </c>
      <c r="C11" s="7">
        <v>399176.75</v>
      </c>
      <c r="D11" s="7">
        <v>27285528.29</v>
      </c>
      <c r="E11" s="8">
        <v>491079.83</v>
      </c>
      <c r="F11" s="7">
        <v>54571054.78</v>
      </c>
      <c r="G11" s="7" t="s">
        <v>7</v>
      </c>
    </row>
    <row r="12" spans="1:7" ht="15" customHeight="1">
      <c r="A12" s="6" t="s">
        <v>4</v>
      </c>
      <c r="B12" s="9">
        <f>800000+1260000</f>
        <v>2060000</v>
      </c>
      <c r="C12" s="7">
        <f>2965500+2896079+4823224</f>
        <v>10684803</v>
      </c>
      <c r="D12" s="7" t="s">
        <v>7</v>
      </c>
      <c r="E12" s="8">
        <f>2693250+2254980+1233639</f>
        <v>6181869</v>
      </c>
      <c r="F12" s="7" t="s">
        <v>7</v>
      </c>
      <c r="G12" s="7">
        <f>98793+412229</f>
        <v>511022</v>
      </c>
    </row>
    <row r="13" spans="1:7" ht="15" customHeight="1">
      <c r="A13" s="6" t="s">
        <v>19</v>
      </c>
      <c r="B13" s="7">
        <v>66045582.05</v>
      </c>
      <c r="C13" s="7">
        <v>8939728</v>
      </c>
      <c r="D13" s="7" t="s">
        <v>7</v>
      </c>
      <c r="E13" s="7">
        <v>2512577</v>
      </c>
      <c r="F13" s="7" t="s">
        <v>7</v>
      </c>
      <c r="G13" s="7" t="s">
        <v>7</v>
      </c>
    </row>
    <row r="14" spans="1:7" ht="15" customHeight="1">
      <c r="A14" s="10" t="s">
        <v>5</v>
      </c>
      <c r="B14" s="7">
        <f>1198010+42605987+13156495.53+9351696+6204034+61056000+18315648+27094188+81830000+64905000+129088812.5+77445875</f>
        <v>532251746.03</v>
      </c>
      <c r="C14" s="7">
        <f>1007811+1152000+67600000+76000000+127078243+138000000+2778206</f>
        <v>413616260</v>
      </c>
      <c r="D14" s="7">
        <f>38954625+6621224.61+14296812+22930000+30774000</f>
        <v>113576661.61</v>
      </c>
      <c r="E14" s="7">
        <v>78500000</v>
      </c>
      <c r="F14" s="7" t="s">
        <v>7</v>
      </c>
      <c r="G14" s="7" t="s">
        <v>7</v>
      </c>
    </row>
    <row r="15" spans="1:7" ht="15" customHeight="1">
      <c r="A15" s="10" t="s">
        <v>30</v>
      </c>
      <c r="B15" s="8">
        <f>326711170+15922819.6</f>
        <v>342633989.6</v>
      </c>
      <c r="C15" s="7">
        <v>59400000</v>
      </c>
      <c r="D15" s="7">
        <f>497997280+21328670.4</f>
        <v>519325950.4</v>
      </c>
      <c r="E15" s="8">
        <v>49500000</v>
      </c>
      <c r="F15" s="7" t="s">
        <v>7</v>
      </c>
      <c r="G15" s="7" t="s">
        <v>7</v>
      </c>
    </row>
    <row r="16" spans="1:7" ht="15" customHeight="1">
      <c r="A16" s="6" t="s">
        <v>31</v>
      </c>
      <c r="B16" s="7">
        <v>3729544</v>
      </c>
      <c r="C16" s="8" t="s">
        <v>7</v>
      </c>
      <c r="D16" s="7" t="s">
        <v>7</v>
      </c>
      <c r="E16" s="7" t="s">
        <v>7</v>
      </c>
      <c r="F16" s="7" t="s">
        <v>7</v>
      </c>
      <c r="G16" s="7" t="s">
        <v>7</v>
      </c>
    </row>
    <row r="17" spans="1:7" ht="15" customHeight="1">
      <c r="A17" s="6" t="s">
        <v>22</v>
      </c>
      <c r="B17" s="7">
        <f>17775+33459+44037+28892+82482</f>
        <v>206645</v>
      </c>
      <c r="C17" s="8" t="s">
        <v>7</v>
      </c>
      <c r="D17" s="7" t="s">
        <v>7</v>
      </c>
      <c r="E17" s="7" t="s">
        <v>7</v>
      </c>
      <c r="F17" s="7" t="s">
        <v>7</v>
      </c>
      <c r="G17" s="7" t="s">
        <v>7</v>
      </c>
    </row>
    <row r="18" spans="1:7" ht="15" customHeight="1">
      <c r="A18" s="6" t="s">
        <v>25</v>
      </c>
      <c r="B18" s="7" t="s">
        <v>7</v>
      </c>
      <c r="C18" s="7">
        <v>39305714</v>
      </c>
      <c r="D18" s="7" t="s">
        <v>7</v>
      </c>
      <c r="E18" s="7" t="s">
        <v>14</v>
      </c>
      <c r="F18" s="7" t="s">
        <v>7</v>
      </c>
      <c r="G18" s="7" t="s">
        <v>7</v>
      </c>
    </row>
    <row r="19" spans="1:7" ht="15" customHeight="1">
      <c r="A19" s="6" t="s">
        <v>18</v>
      </c>
      <c r="B19" s="7">
        <v>1914513</v>
      </c>
      <c r="C19" s="7">
        <v>3625498.7</v>
      </c>
      <c r="D19" s="7">
        <v>2340000</v>
      </c>
      <c r="E19" s="7" t="s">
        <v>7</v>
      </c>
      <c r="F19" s="7" t="s">
        <v>7</v>
      </c>
      <c r="G19" s="7" t="s">
        <v>7</v>
      </c>
    </row>
    <row r="20" spans="1:7" ht="15" customHeight="1">
      <c r="A20" s="6" t="s">
        <v>17</v>
      </c>
      <c r="B20" s="7">
        <f>192362+53816</f>
        <v>246178</v>
      </c>
      <c r="C20" s="7"/>
      <c r="D20" s="7">
        <f>83189+30605</f>
        <v>113794</v>
      </c>
      <c r="E20" s="7" t="s">
        <v>7</v>
      </c>
      <c r="F20" s="7" t="s">
        <v>7</v>
      </c>
      <c r="G20" s="7" t="s">
        <v>7</v>
      </c>
    </row>
    <row r="21" spans="1:7" ht="15" customHeight="1">
      <c r="A21" s="6" t="s">
        <v>11</v>
      </c>
      <c r="B21" s="7">
        <f>677148.63+17196386+25176325+90325844.24</f>
        <v>133375703.86999999</v>
      </c>
      <c r="C21" s="7">
        <f>218187.78+1309798.22+10104051+14535122.47</f>
        <v>26167159.47</v>
      </c>
      <c r="D21" s="7">
        <v>836874.32</v>
      </c>
      <c r="E21" s="8">
        <f>152731.38+3664055.71+422820</f>
        <v>4239607.09</v>
      </c>
      <c r="F21" s="7" t="s">
        <v>7</v>
      </c>
      <c r="G21" s="7" t="s">
        <v>7</v>
      </c>
    </row>
    <row r="22" spans="1:7" ht="15" customHeight="1">
      <c r="A22" s="6" t="s">
        <v>21</v>
      </c>
      <c r="B22" s="7">
        <f>557917+3769455</f>
        <v>4327372</v>
      </c>
      <c r="C22" s="7">
        <v>39198652</v>
      </c>
      <c r="D22" s="7">
        <v>8467287</v>
      </c>
      <c r="E22" s="7" t="s">
        <v>7</v>
      </c>
      <c r="F22" s="7" t="s">
        <v>7</v>
      </c>
      <c r="G22" s="7" t="s">
        <v>7</v>
      </c>
    </row>
    <row r="23" spans="1:7" ht="15" customHeight="1">
      <c r="A23" s="6" t="s">
        <v>16</v>
      </c>
      <c r="B23" s="7">
        <v>5029456</v>
      </c>
      <c r="C23" s="7">
        <f>3311689+2028188</f>
        <v>5339877</v>
      </c>
      <c r="D23" s="7" t="s">
        <v>7</v>
      </c>
      <c r="E23" s="7" t="s">
        <v>7</v>
      </c>
      <c r="F23" s="7" t="s">
        <v>7</v>
      </c>
      <c r="G23" s="7" t="s">
        <v>7</v>
      </c>
    </row>
    <row r="24" spans="1:7" ht="15" customHeight="1">
      <c r="A24" s="6" t="s">
        <v>15</v>
      </c>
      <c r="B24" s="7">
        <v>343427</v>
      </c>
      <c r="C24" s="7" t="s">
        <v>7</v>
      </c>
      <c r="D24" s="7" t="s">
        <v>7</v>
      </c>
      <c r="E24" s="7" t="s">
        <v>7</v>
      </c>
      <c r="F24" s="7" t="s">
        <v>7</v>
      </c>
      <c r="G24" s="7" t="s">
        <v>7</v>
      </c>
    </row>
    <row r="25" spans="1:7" ht="15" customHeight="1">
      <c r="A25" s="6" t="s">
        <v>12</v>
      </c>
      <c r="B25" s="7" t="s">
        <v>7</v>
      </c>
      <c r="C25" s="7">
        <v>56020.11</v>
      </c>
      <c r="D25" s="7" t="s">
        <v>7</v>
      </c>
      <c r="E25" s="7" t="s">
        <v>7</v>
      </c>
      <c r="F25" s="7" t="s">
        <v>7</v>
      </c>
      <c r="G25" s="7" t="s">
        <v>7</v>
      </c>
    </row>
    <row r="26" spans="1:7" ht="15" customHeight="1">
      <c r="A26" s="10" t="s">
        <v>29</v>
      </c>
      <c r="B26" s="7" t="s">
        <v>7</v>
      </c>
      <c r="C26" s="7" t="s">
        <v>7</v>
      </c>
      <c r="D26" s="7" t="s">
        <v>7</v>
      </c>
      <c r="E26" s="7" t="s">
        <v>7</v>
      </c>
      <c r="F26" s="7" t="s">
        <v>7</v>
      </c>
      <c r="G26" s="7" t="s">
        <v>7</v>
      </c>
    </row>
    <row r="27" spans="1:7" ht="15" customHeight="1">
      <c r="A27" s="10" t="s">
        <v>13</v>
      </c>
      <c r="B27" s="7">
        <f>3041939+26712+94817+1316685+267535+4400749+1111401+1560353+3020129+42708772</f>
        <v>57549092</v>
      </c>
      <c r="C27" s="7">
        <f>870000+157610691+23822202.65+17726+330714665.22+3897043+795382.16+41241062+5552134.41+120203587.42+10430894.27+84020246.97</f>
        <v>779175635.0999999</v>
      </c>
      <c r="D27" s="7">
        <f>67816+4381369+141392+4270932+464327</f>
        <v>9325836</v>
      </c>
      <c r="E27" s="8">
        <f>47644405.25+17726+2598029+6047745+160481849.9+13748943.24</f>
        <v>230538698.39000002</v>
      </c>
      <c r="F27" s="7">
        <f>25320+14954504</f>
        <v>14979824</v>
      </c>
      <c r="G27" s="7" t="s">
        <v>7</v>
      </c>
    </row>
    <row r="28" spans="1:7" ht="15" customHeight="1">
      <c r="A28" s="11" t="s">
        <v>24</v>
      </c>
      <c r="B28" s="12" t="s">
        <v>7</v>
      </c>
      <c r="C28" s="12">
        <v>122820020.07</v>
      </c>
      <c r="D28" s="12" t="s">
        <v>7</v>
      </c>
      <c r="E28" s="12">
        <v>1049891.65</v>
      </c>
      <c r="F28" s="12" t="s">
        <v>7</v>
      </c>
      <c r="G28" s="12" t="s">
        <v>7</v>
      </c>
    </row>
    <row r="29" ht="15" customHeight="1">
      <c r="A29" s="1" t="s">
        <v>6</v>
      </c>
    </row>
    <row r="30" ht="12.75" customHeight="1">
      <c r="A30" s="1" t="s">
        <v>27</v>
      </c>
    </row>
    <row r="31" ht="12.75" customHeight="1">
      <c r="A31" s="1" t="s">
        <v>28</v>
      </c>
    </row>
  </sheetData>
  <sheetProtection selectLockedCells="1" selectUnlockedCells="1"/>
  <mergeCells count="7">
    <mergeCell ref="F6:G6"/>
    <mergeCell ref="A1:G1"/>
    <mergeCell ref="A2:G2"/>
    <mergeCell ref="A5:A7"/>
    <mergeCell ref="B5:G5"/>
    <mergeCell ref="B6:C6"/>
    <mergeCell ref="D6:E6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</cp:lastModifiedBy>
  <cp:lastPrinted>2018-03-26T14:02:42Z</cp:lastPrinted>
  <dcterms:modified xsi:type="dcterms:W3CDTF">2018-03-29T18:10:22Z</dcterms:modified>
  <cp:category/>
  <cp:version/>
  <cp:contentType/>
  <cp:contentStatus/>
</cp:coreProperties>
</file>