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9120" tabRatio="124" activeTab="0"/>
  </bookViews>
  <sheets>
    <sheet name="2.1" sheetId="1" r:id="rId1"/>
  </sheets>
  <definedNames/>
  <calcPr fullCalcOnLoad="1"/>
</workbook>
</file>

<file path=xl/sharedStrings.xml><?xml version="1.0" encoding="utf-8"?>
<sst xmlns="http://schemas.openxmlformats.org/spreadsheetml/2006/main" count="119" uniqueCount="32">
  <si>
    <t>Medida</t>
  </si>
  <si>
    <t>Indicada</t>
  </si>
  <si>
    <t>Minério</t>
  </si>
  <si>
    <t>Contido</t>
  </si>
  <si>
    <t>Areia industrial</t>
  </si>
  <si>
    <t>Quartzo</t>
  </si>
  <si>
    <t>Calcário</t>
  </si>
  <si>
    <t>Caulim</t>
  </si>
  <si>
    <t>Cobre</t>
  </si>
  <si>
    <t>Diatomita</t>
  </si>
  <si>
    <t>Feldspato</t>
  </si>
  <si>
    <t>Ferro</t>
  </si>
  <si>
    <t>Gipsita</t>
  </si>
  <si>
    <t>Gemas</t>
  </si>
  <si>
    <t>Magnesita</t>
  </si>
  <si>
    <t>Mica</t>
  </si>
  <si>
    <t>(1) Unidade expressa em metros cúbicos.</t>
  </si>
  <si>
    <t>Argila</t>
  </si>
  <si>
    <t>Mármores ornamentais (1)</t>
  </si>
  <si>
    <t>Rochas ornamentais (1)</t>
  </si>
  <si>
    <t>Tufo vulcânico</t>
  </si>
  <si>
    <t>Reservas (t)</t>
  </si>
  <si>
    <t>Inferida</t>
  </si>
  <si>
    <t>FISIOGRAFIA</t>
  </si>
  <si>
    <t>RECURSOS NATURAIS E MEIO AMBIENTE</t>
  </si>
  <si>
    <t>Substâncias minerais</t>
  </si>
  <si>
    <t>Fonte: Departamento Nacional da Produção Mineral (DNPM).</t>
  </si>
  <si>
    <t>_</t>
  </si>
  <si>
    <t>Pedras britadas e cascalho (1)</t>
  </si>
  <si>
    <t>Areia (1)</t>
  </si>
  <si>
    <t>Tabela 2.1  Reservas das substâncias minerais metálicas e não metálicas - Ceará - 2006-2007</t>
  </si>
  <si>
    <t>ANUÁRIO ESTATÍSTICO DO CEARÁ - 2009</t>
  </si>
</sst>
</file>

<file path=xl/styles.xml><?xml version="1.0" encoding="utf-8"?>
<styleSheet xmlns="http://schemas.openxmlformats.org/spreadsheetml/2006/main">
  <numFmts count="22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#,##0.000"/>
    <numFmt numFmtId="177" formatCode="0.000"/>
  </numFmts>
  <fonts count="7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 style="thin">
        <color indexed="47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 horizontal="right" vertic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133350</xdr:colOff>
      <xdr:row>0</xdr:row>
      <xdr:rowOff>38100</xdr:rowOff>
    </xdr:from>
    <xdr:to>
      <xdr:col>8</xdr:col>
      <xdr:colOff>409575</xdr:colOff>
      <xdr:row>0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38100"/>
          <a:ext cx="895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showGridLines="0" tabSelected="1" workbookViewId="0" topLeftCell="A1">
      <selection activeCell="A2" sqref="A2:I2"/>
    </sheetView>
  </sheetViews>
  <sheetFormatPr defaultColWidth="9.140625" defaultRowHeight="9.75" customHeight="1"/>
  <cols>
    <col min="1" max="1" width="19.7109375" style="1" customWidth="1"/>
    <col min="2" max="9" width="9.28125" style="1" customWidth="1"/>
    <col min="10" max="16384" width="9.140625" style="1" customWidth="1"/>
  </cols>
  <sheetData>
    <row r="1" spans="1:9" s="9" customFormat="1" ht="19.5" customHeight="1">
      <c r="A1" s="18" t="s">
        <v>31</v>
      </c>
      <c r="B1" s="18"/>
      <c r="C1" s="18"/>
      <c r="D1" s="18"/>
      <c r="E1" s="18"/>
      <c r="F1" s="18"/>
      <c r="G1" s="18"/>
      <c r="H1" s="18"/>
      <c r="I1" s="18"/>
    </row>
    <row r="2" spans="1:9" s="10" customFormat="1" ht="15" customHeight="1">
      <c r="A2" s="19" t="s">
        <v>23</v>
      </c>
      <c r="B2" s="19"/>
      <c r="C2" s="19"/>
      <c r="D2" s="19"/>
      <c r="E2" s="19"/>
      <c r="F2" s="19"/>
      <c r="G2" s="19"/>
      <c r="H2" s="19"/>
      <c r="I2" s="19"/>
    </row>
    <row r="3" spans="1:9" s="11" customFormat="1" ht="15" customHeight="1">
      <c r="A3" s="20" t="s">
        <v>24</v>
      </c>
      <c r="B3" s="20"/>
      <c r="C3" s="20"/>
      <c r="D3" s="20"/>
      <c r="E3" s="20"/>
      <c r="F3" s="20"/>
      <c r="G3" s="20"/>
      <c r="H3" s="20"/>
      <c r="I3" s="20"/>
    </row>
    <row r="4" s="8" customFormat="1" ht="15" customHeight="1">
      <c r="A4" s="12" t="s">
        <v>30</v>
      </c>
    </row>
    <row r="5" spans="1:9" ht="15" customHeight="1">
      <c r="A5" s="21" t="s">
        <v>25</v>
      </c>
      <c r="B5" s="24" t="s">
        <v>21</v>
      </c>
      <c r="C5" s="24"/>
      <c r="D5" s="24"/>
      <c r="E5" s="24"/>
      <c r="F5" s="24"/>
      <c r="G5" s="24"/>
      <c r="H5" s="24"/>
      <c r="I5" s="25"/>
    </row>
    <row r="6" spans="1:9" ht="15" customHeight="1">
      <c r="A6" s="22"/>
      <c r="B6" s="26" t="s">
        <v>0</v>
      </c>
      <c r="C6" s="26"/>
      <c r="D6" s="26"/>
      <c r="E6" s="26"/>
      <c r="F6" s="26" t="s">
        <v>1</v>
      </c>
      <c r="G6" s="26"/>
      <c r="H6" s="26" t="s">
        <v>22</v>
      </c>
      <c r="I6" s="27"/>
    </row>
    <row r="7" spans="1:9" ht="15" customHeight="1">
      <c r="A7" s="22"/>
      <c r="B7" s="28">
        <v>2006</v>
      </c>
      <c r="C7" s="28"/>
      <c r="D7" s="28">
        <v>2007</v>
      </c>
      <c r="E7" s="28"/>
      <c r="F7" s="26"/>
      <c r="G7" s="26"/>
      <c r="H7" s="26"/>
      <c r="I7" s="27"/>
    </row>
    <row r="8" spans="1:9" ht="15" customHeight="1">
      <c r="A8" s="23"/>
      <c r="B8" s="2" t="s">
        <v>2</v>
      </c>
      <c r="C8" s="2" t="s">
        <v>3</v>
      </c>
      <c r="D8" s="2" t="s">
        <v>2</v>
      </c>
      <c r="E8" s="2" t="s">
        <v>3</v>
      </c>
      <c r="F8" s="3">
        <v>2006</v>
      </c>
      <c r="G8" s="3">
        <v>2007</v>
      </c>
      <c r="H8" s="3">
        <v>2006</v>
      </c>
      <c r="I8" s="15">
        <v>2007</v>
      </c>
    </row>
    <row r="9" spans="1:9" ht="9.75" customHeight="1">
      <c r="A9" s="4" t="s">
        <v>29</v>
      </c>
      <c r="B9" s="5">
        <f>SUM(85500,765949,600000,542163,1,584000,2250000,572019)</f>
        <v>5399632</v>
      </c>
      <c r="C9" s="5" t="s">
        <v>27</v>
      </c>
      <c r="D9" s="13">
        <v>4028466</v>
      </c>
      <c r="E9" s="5" t="s">
        <v>27</v>
      </c>
      <c r="F9" s="5">
        <v>50000</v>
      </c>
      <c r="G9" s="5">
        <v>50000</v>
      </c>
      <c r="H9" s="5">
        <v>20000</v>
      </c>
      <c r="I9" s="5">
        <v>20000</v>
      </c>
    </row>
    <row r="10" spans="1:9" ht="9.75" customHeight="1">
      <c r="A10" s="4" t="s">
        <v>4</v>
      </c>
      <c r="B10" s="5">
        <f>SUM(1271616,15881100)</f>
        <v>17152716</v>
      </c>
      <c r="C10" s="5" t="s">
        <v>27</v>
      </c>
      <c r="D10" s="7" t="s">
        <v>27</v>
      </c>
      <c r="E10" s="5" t="s">
        <v>27</v>
      </c>
      <c r="F10" s="5">
        <v>3444066</v>
      </c>
      <c r="G10" s="5" t="s">
        <v>27</v>
      </c>
      <c r="H10" s="5" t="s">
        <v>27</v>
      </c>
      <c r="I10" s="5" t="s">
        <v>27</v>
      </c>
    </row>
    <row r="11" spans="1:9" ht="9.75" customHeight="1">
      <c r="A11" s="4" t="s">
        <v>17</v>
      </c>
      <c r="B11" s="5">
        <f>SUM(2399205,736192,1696058,361080,360000,870132,100000,358534)</f>
        <v>6881201</v>
      </c>
      <c r="C11" s="5" t="s">
        <v>27</v>
      </c>
      <c r="D11" s="13">
        <v>17759721</v>
      </c>
      <c r="E11" s="5" t="s">
        <v>27</v>
      </c>
      <c r="F11" s="5">
        <f>SUM(61597,95000,1339430)</f>
        <v>1496027</v>
      </c>
      <c r="G11" s="5">
        <v>449393</v>
      </c>
      <c r="H11" s="5" t="s">
        <v>27</v>
      </c>
      <c r="I11" s="5">
        <v>2362</v>
      </c>
    </row>
    <row r="12" spans="1:9" ht="9.75" customHeight="1">
      <c r="A12" s="6" t="s">
        <v>6</v>
      </c>
      <c r="B12" s="7">
        <f>SUM(36907380,17422666,2364700,3844632,92335803,235749111,1180621770,186773600,227994800,107000000,203904)</f>
        <v>2091218366</v>
      </c>
      <c r="C12" s="7" t="s">
        <v>27</v>
      </c>
      <c r="D12" s="14">
        <v>1283300865</v>
      </c>
      <c r="E12" s="5" t="s">
        <v>27</v>
      </c>
      <c r="F12" s="7">
        <f>SUM(54876000,13413347,277050,134300545,895055405,52000000,248251386)</f>
        <v>1398173733</v>
      </c>
      <c r="G12" s="7">
        <v>662265219</v>
      </c>
      <c r="H12" s="7">
        <f>SUM(58572191,4817314,1025937600,208000000,60000000)</f>
        <v>1357327105</v>
      </c>
      <c r="I12" s="7">
        <v>168507507</v>
      </c>
    </row>
    <row r="13" spans="1:9" ht="9.75" customHeight="1">
      <c r="A13" s="6" t="s">
        <v>7</v>
      </c>
      <c r="B13" s="7" t="s">
        <v>27</v>
      </c>
      <c r="C13" s="7" t="s">
        <v>27</v>
      </c>
      <c r="D13" s="7" t="s">
        <v>27</v>
      </c>
      <c r="E13" s="5" t="s">
        <v>27</v>
      </c>
      <c r="F13" s="7" t="s">
        <v>27</v>
      </c>
      <c r="G13" s="5" t="s">
        <v>27</v>
      </c>
      <c r="H13" s="5" t="s">
        <v>27</v>
      </c>
      <c r="I13" s="5" t="s">
        <v>27</v>
      </c>
    </row>
    <row r="14" spans="1:9" ht="9.75" customHeight="1">
      <c r="A14" s="4" t="s">
        <v>8</v>
      </c>
      <c r="B14" s="14">
        <v>38959268</v>
      </c>
      <c r="C14" s="7">
        <v>350634</v>
      </c>
      <c r="D14" s="14">
        <v>38959268</v>
      </c>
      <c r="E14" s="7">
        <v>350634</v>
      </c>
      <c r="F14" s="7">
        <v>5972758</v>
      </c>
      <c r="G14" s="7">
        <v>5972758</v>
      </c>
      <c r="H14" s="7" t="s">
        <v>27</v>
      </c>
      <c r="I14" s="5" t="s">
        <v>27</v>
      </c>
    </row>
    <row r="15" spans="1:9" ht="9.75" customHeight="1">
      <c r="A15" s="6" t="s">
        <v>9</v>
      </c>
      <c r="B15" s="7">
        <v>353889</v>
      </c>
      <c r="C15" s="7" t="s">
        <v>27</v>
      </c>
      <c r="D15" s="14">
        <v>1169315</v>
      </c>
      <c r="E15" s="5" t="s">
        <v>27</v>
      </c>
      <c r="F15" s="7" t="s">
        <v>27</v>
      </c>
      <c r="G15" s="5" t="s">
        <v>27</v>
      </c>
      <c r="H15" s="5" t="s">
        <v>27</v>
      </c>
      <c r="I15" s="5" t="s">
        <v>27</v>
      </c>
    </row>
    <row r="16" spans="1:9" ht="9.75" customHeight="1">
      <c r="A16" s="6" t="s">
        <v>10</v>
      </c>
      <c r="B16" s="7" t="s">
        <v>27</v>
      </c>
      <c r="C16" s="7" t="s">
        <v>27</v>
      </c>
      <c r="D16" s="7" t="s">
        <v>27</v>
      </c>
      <c r="E16" s="5" t="s">
        <v>27</v>
      </c>
      <c r="F16" s="7" t="s">
        <v>27</v>
      </c>
      <c r="G16" s="5" t="s">
        <v>27</v>
      </c>
      <c r="H16" s="5" t="s">
        <v>27</v>
      </c>
      <c r="I16" s="5" t="s">
        <v>27</v>
      </c>
    </row>
    <row r="17" spans="1:9" ht="9.75" customHeight="1">
      <c r="A17" s="4" t="s">
        <v>11</v>
      </c>
      <c r="B17" s="7">
        <f>SUM(5032839,2015204)</f>
        <v>7048043</v>
      </c>
      <c r="C17" s="7">
        <v>251539428</v>
      </c>
      <c r="D17" s="14">
        <v>5004280</v>
      </c>
      <c r="E17" s="7">
        <v>126478658</v>
      </c>
      <c r="F17" s="7">
        <v>17729278</v>
      </c>
      <c r="G17" s="7">
        <v>17729278</v>
      </c>
      <c r="H17" s="7" t="s">
        <v>27</v>
      </c>
      <c r="I17" s="5" t="s">
        <v>27</v>
      </c>
    </row>
    <row r="18" spans="1:9" ht="9.75" customHeight="1">
      <c r="A18" s="4" t="s">
        <v>13</v>
      </c>
      <c r="B18" s="7">
        <v>9</v>
      </c>
      <c r="C18" s="7" t="s">
        <v>27</v>
      </c>
      <c r="D18" s="14">
        <v>9</v>
      </c>
      <c r="E18" s="5" t="s">
        <v>27</v>
      </c>
      <c r="F18" s="7" t="s">
        <v>27</v>
      </c>
      <c r="G18" s="5" t="s">
        <v>27</v>
      </c>
      <c r="H18" s="5" t="s">
        <v>27</v>
      </c>
      <c r="I18" s="5" t="s">
        <v>27</v>
      </c>
    </row>
    <row r="19" spans="1:9" ht="9.75" customHeight="1">
      <c r="A19" s="4" t="s">
        <v>12</v>
      </c>
      <c r="B19" s="7">
        <f>SUM(53000,3955016)</f>
        <v>4008016</v>
      </c>
      <c r="C19" s="7" t="s">
        <v>27</v>
      </c>
      <c r="D19" s="7" t="s">
        <v>27</v>
      </c>
      <c r="E19" s="5" t="s">
        <v>27</v>
      </c>
      <c r="F19" s="7" t="s">
        <v>27</v>
      </c>
      <c r="G19" s="5" t="s">
        <v>27</v>
      </c>
      <c r="H19" s="5" t="s">
        <v>27</v>
      </c>
      <c r="I19" s="5" t="s">
        <v>27</v>
      </c>
    </row>
    <row r="20" spans="1:9" ht="9.75" customHeight="1">
      <c r="A20" s="6" t="s">
        <v>14</v>
      </c>
      <c r="B20" s="7">
        <f>SUM(112800,55505386,3845850,13552600)</f>
        <v>73016636</v>
      </c>
      <c r="C20" s="7" t="s">
        <v>27</v>
      </c>
      <c r="D20" s="14">
        <v>2294329</v>
      </c>
      <c r="E20" s="5" t="s">
        <v>27</v>
      </c>
      <c r="F20" s="7">
        <v>53430110</v>
      </c>
      <c r="G20" s="5" t="s">
        <v>27</v>
      </c>
      <c r="H20" s="7">
        <v>134750000</v>
      </c>
      <c r="I20" s="5" t="s">
        <v>27</v>
      </c>
    </row>
    <row r="21" spans="1:9" ht="9.75" customHeight="1">
      <c r="A21" s="6" t="s">
        <v>18</v>
      </c>
      <c r="B21" s="7" t="s">
        <v>27</v>
      </c>
      <c r="C21" s="7" t="s">
        <v>27</v>
      </c>
      <c r="D21" s="13">
        <v>9945833</v>
      </c>
      <c r="E21" s="5" t="s">
        <v>27</v>
      </c>
      <c r="F21" s="7" t="s">
        <v>27</v>
      </c>
      <c r="G21" s="5" t="s">
        <v>27</v>
      </c>
      <c r="H21" s="5" t="s">
        <v>27</v>
      </c>
      <c r="I21" s="5" t="s">
        <v>27</v>
      </c>
    </row>
    <row r="22" spans="1:9" ht="9.75" customHeight="1">
      <c r="A22" s="6" t="s">
        <v>15</v>
      </c>
      <c r="B22" s="7" t="s">
        <v>27</v>
      </c>
      <c r="C22" s="7" t="s">
        <v>27</v>
      </c>
      <c r="D22" s="7" t="s">
        <v>27</v>
      </c>
      <c r="E22" s="5" t="s">
        <v>27</v>
      </c>
      <c r="F22" s="7" t="s">
        <v>27</v>
      </c>
      <c r="G22" s="5" t="s">
        <v>27</v>
      </c>
      <c r="H22" s="5" t="s">
        <v>27</v>
      </c>
      <c r="I22" s="5" t="s">
        <v>27</v>
      </c>
    </row>
    <row r="23" spans="1:9" ht="9.75" customHeight="1">
      <c r="A23" s="6" t="s">
        <v>28</v>
      </c>
      <c r="B23" s="7">
        <v>115693636</v>
      </c>
      <c r="C23" s="7" t="s">
        <v>27</v>
      </c>
      <c r="D23" s="14">
        <v>5233412</v>
      </c>
      <c r="E23" s="5" t="s">
        <v>27</v>
      </c>
      <c r="F23" s="7">
        <f>SUM(2620775,26790950)</f>
        <v>29411725</v>
      </c>
      <c r="G23" s="7">
        <v>5752668</v>
      </c>
      <c r="H23" s="7">
        <v>19871200</v>
      </c>
      <c r="I23" s="7">
        <v>3000000</v>
      </c>
    </row>
    <row r="24" spans="1:9" ht="9.75" customHeight="1">
      <c r="A24" s="4" t="s">
        <v>5</v>
      </c>
      <c r="B24" s="5">
        <f>SUM(269932,226152)</f>
        <v>496084</v>
      </c>
      <c r="C24" s="5" t="s">
        <v>27</v>
      </c>
      <c r="D24" s="7" t="s">
        <v>27</v>
      </c>
      <c r="E24" s="5" t="s">
        <v>27</v>
      </c>
      <c r="F24" s="5">
        <f>SUM(3625,29014)</f>
        <v>32639</v>
      </c>
      <c r="G24" s="5" t="s">
        <v>27</v>
      </c>
      <c r="H24" s="5">
        <f>SUM(20230,617741)</f>
        <v>637971</v>
      </c>
      <c r="I24" s="5" t="s">
        <v>27</v>
      </c>
    </row>
    <row r="25" spans="1:9" ht="9.75" customHeight="1">
      <c r="A25" s="6" t="s">
        <v>19</v>
      </c>
      <c r="B25" s="7">
        <f>SUM(577000,538280,512649,6039288,7088,22819704,10715765,34266,129935302,2827357435,10803822,136291582,76412846,45132200,930284911)</f>
        <v>4197462138</v>
      </c>
      <c r="C25" s="7" t="s">
        <v>27</v>
      </c>
      <c r="D25" s="7">
        <v>1236535416</v>
      </c>
      <c r="E25" s="5" t="s">
        <v>27</v>
      </c>
      <c r="F25" s="5">
        <f>SUM(35230,3783467,109864885,14210500,3732630,89618598,48070000,78533630)</f>
        <v>347848940</v>
      </c>
      <c r="G25" s="5">
        <v>291657115</v>
      </c>
      <c r="H25" s="5">
        <f>SUM(2841126259,797410,53390000,995789521)</f>
        <v>3891103190</v>
      </c>
      <c r="I25" s="5">
        <v>303055287</v>
      </c>
    </row>
    <row r="26" spans="1:9" ht="9.75" customHeight="1">
      <c r="A26" s="16" t="s">
        <v>20</v>
      </c>
      <c r="B26" s="17">
        <v>5730070</v>
      </c>
      <c r="C26" s="17" t="s">
        <v>27</v>
      </c>
      <c r="D26" s="17">
        <v>5647604</v>
      </c>
      <c r="E26" s="17" t="s">
        <v>27</v>
      </c>
      <c r="F26" s="17" t="s">
        <v>27</v>
      </c>
      <c r="G26" s="17" t="s">
        <v>27</v>
      </c>
      <c r="H26" s="17" t="s">
        <v>27</v>
      </c>
      <c r="I26" s="17" t="s">
        <v>27</v>
      </c>
    </row>
    <row r="27" ht="9.75" customHeight="1">
      <c r="A27" s="1" t="s">
        <v>26</v>
      </c>
    </row>
    <row r="28" ht="9.75" customHeight="1">
      <c r="A28" s="1" t="s">
        <v>16</v>
      </c>
    </row>
  </sheetData>
  <mergeCells count="10">
    <mergeCell ref="A1:I1"/>
    <mergeCell ref="A2:I2"/>
    <mergeCell ref="A3:I3"/>
    <mergeCell ref="A5:A8"/>
    <mergeCell ref="B5:I5"/>
    <mergeCell ref="B6:E6"/>
    <mergeCell ref="F6:G7"/>
    <mergeCell ref="H6:I7"/>
    <mergeCell ref="B7:C7"/>
    <mergeCell ref="D7:E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claudia</cp:lastModifiedBy>
  <cp:lastPrinted>2005-03-15T19:29:44Z</cp:lastPrinted>
  <dcterms:created xsi:type="dcterms:W3CDTF">2005-03-11T17:56:36Z</dcterms:created>
  <dcterms:modified xsi:type="dcterms:W3CDTF">2010-01-06T18:02:58Z</dcterms:modified>
  <cp:category/>
  <cp:version/>
  <cp:contentType/>
  <cp:contentStatus/>
</cp:coreProperties>
</file>